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6" i="1" s="1"/>
  <c r="AE9" i="1"/>
  <c r="AD9" i="1"/>
  <c r="AC9" i="1"/>
  <c r="AB9" i="1"/>
  <c r="AA9" i="1"/>
  <c r="Z9" i="1"/>
  <c r="Y9" i="1"/>
  <c r="I15" i="1" s="1"/>
  <c r="X9" i="1"/>
  <c r="H15" i="1" s="1"/>
  <c r="W9" i="1"/>
  <c r="G15" i="1" s="1"/>
  <c r="V9" i="1"/>
  <c r="F15" i="1" s="1"/>
  <c r="U9" i="1"/>
  <c r="E15" i="1" s="1"/>
  <c r="E16" i="1" s="1"/>
  <c r="T9" i="1"/>
  <c r="S9" i="1"/>
  <c r="R9" i="1"/>
  <c r="Q9" i="1"/>
  <c r="P9" i="1"/>
  <c r="M9" i="1"/>
  <c r="L9" i="1"/>
  <c r="K9" i="1"/>
  <c r="J9" i="1"/>
  <c r="I9" i="1"/>
  <c r="N13" i="1"/>
  <c r="H9" i="1"/>
  <c r="H13" i="1"/>
  <c r="G9" i="1"/>
  <c r="G13" i="1"/>
  <c r="G16" i="1" s="1"/>
  <c r="F9" i="1"/>
  <c r="F13" i="1"/>
  <c r="E9" i="1"/>
  <c r="E13" i="1"/>
  <c r="I13" i="1"/>
  <c r="M13" i="1"/>
  <c r="K13" i="1"/>
  <c r="L13" i="1"/>
  <c r="D10" i="1"/>
  <c r="F16" i="1" l="1"/>
  <c r="K16" i="1" s="1"/>
  <c r="K15" i="1"/>
  <c r="H16" i="1"/>
  <c r="L16" i="1" s="1"/>
  <c r="L15" i="1"/>
  <c r="I16" i="1"/>
  <c r="M15" i="1"/>
  <c r="N16" i="1" l="1"/>
  <c r="M16" i="1"/>
</calcChain>
</file>

<file path=xl/sharedStrings.xml><?xml version="1.0" encoding="utf-8"?>
<sst xmlns="http://schemas.openxmlformats.org/spreadsheetml/2006/main" count="79" uniqueCount="53">
  <si>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</si>
  <si>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</si>
  <si>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</si>
  <si>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</si>
  <si>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</si>
  <si>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</si>
  <si>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</si>
  <si>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</si>
  <si>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</si>
  <si>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</si>
  <si>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</si>
  <si>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</si>
  <si>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</si>
  <si>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</si>
  <si>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</si>
  <si>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</si>
  <si>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</si>
  <si>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</si>
  <si>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</si>
  <si>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</si>
  <si>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</si>
  <si>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</si>
  <si>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</si>
  <si>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</si>
  <si>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</si>
  <si>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</si>
  <si>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</si>
  <si>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</si>
  <si>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</si>
  <si>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</si>
  <si>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</si>
  <si>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</si>
  <si>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</si>
  <si>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</si>
  <si>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</si>
  <si>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</si>
  <si>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</si>
  <si>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</si>
  <si>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</si>
  <si>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</si>
  <si>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</si>
  <si>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Silja Jokinen</t>
  </si>
  <si>
    <t>10.4.1991</t>
  </si>
  <si>
    <t>Valo</t>
  </si>
  <si>
    <t>12.05. 2010  Valo - YPJ  0-1  (1-1, 4-4, 0-1)</t>
  </si>
  <si>
    <t xml:space="preserve">  19 v   1 kk   2 pv</t>
  </si>
  <si>
    <t>12.</t>
  </si>
  <si>
    <t>ykköspesis</t>
  </si>
  <si>
    <t>Valo  2</t>
  </si>
  <si>
    <t>alemmat pudotuspelit</t>
  </si>
  <si>
    <t>Kirittäret  2</t>
  </si>
  <si>
    <t>Kirittäret = Jyväskylän Pesis  (2004), kasvattajaseura</t>
  </si>
  <si>
    <t>Valo = Jyväskylän Valo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</si>
</sst>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2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2008</v>
      </c>
      <c r="C4" s="83"/>
      <c r="D4" s="84" t="s">
        <v>50</v>
      </c>
      <c r="E4" s="83"/>
      <c r="F4" s="85" t="s">
        <v>47</v>
      </c>
      <c r="G4" s="86"/>
      <c r="H4" s="87"/>
      <c r="I4" s="83"/>
      <c r="J4" s="83"/>
      <c r="K4" s="83"/>
      <c r="L4" s="83"/>
      <c r="M4" s="83"/>
      <c r="N4" s="88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2009</v>
      </c>
      <c r="C5" s="83"/>
      <c r="D5" s="84" t="s">
        <v>50</v>
      </c>
      <c r="E5" s="83"/>
      <c r="F5" s="85" t="s">
        <v>47</v>
      </c>
      <c r="G5" s="86"/>
      <c r="H5" s="87"/>
      <c r="I5" s="83"/>
      <c r="J5" s="83"/>
      <c r="K5" s="83"/>
      <c r="L5" s="83"/>
      <c r="M5" s="83"/>
      <c r="N5" s="88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2010</v>
      </c>
      <c r="C6" s="83"/>
      <c r="D6" s="84" t="s">
        <v>48</v>
      </c>
      <c r="E6" s="83"/>
      <c r="F6" s="85" t="s">
        <v>47</v>
      </c>
      <c r="G6" s="86"/>
      <c r="H6" s="87"/>
      <c r="I6" s="83"/>
      <c r="J6" s="83"/>
      <c r="K6" s="83"/>
      <c r="L6" s="83"/>
      <c r="M6" s="83"/>
      <c r="N6" s="88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2010</v>
      </c>
      <c r="C7" s="27" t="s">
        <v>46</v>
      </c>
      <c r="D7" s="28" t="s">
        <v>43</v>
      </c>
      <c r="E7" s="27">
        <v>20</v>
      </c>
      <c r="F7" s="27">
        <v>0</v>
      </c>
      <c r="G7" s="27">
        <v>0</v>
      </c>
      <c r="H7" s="31">
        <v>7</v>
      </c>
      <c r="I7" s="27">
        <v>36</v>
      </c>
      <c r="J7" s="27">
        <v>34</v>
      </c>
      <c r="K7" s="27">
        <v>2</v>
      </c>
      <c r="L7" s="27">
        <v>0</v>
      </c>
      <c r="M7" s="27">
        <v>0</v>
      </c>
      <c r="N7" s="29">
        <v>0.46800000000000003</v>
      </c>
      <c r="O7" s="25"/>
      <c r="P7" s="27"/>
      <c r="Q7" s="27"/>
      <c r="R7" s="27"/>
      <c r="S7" s="27"/>
      <c r="T7" s="27"/>
      <c r="U7" s="30">
        <v>6</v>
      </c>
      <c r="V7" s="30">
        <v>0</v>
      </c>
      <c r="W7" s="30">
        <v>0</v>
      </c>
      <c r="X7" s="30">
        <v>1</v>
      </c>
      <c r="Y7" s="30">
        <v>14</v>
      </c>
      <c r="Z7" s="27"/>
      <c r="AA7" s="27"/>
      <c r="AB7" s="27"/>
      <c r="AC7" s="27"/>
      <c r="AD7" s="27"/>
      <c r="AE7" s="27"/>
      <c r="AF7" s="89" t="s">
        <v>49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2011</v>
      </c>
      <c r="C8" s="83"/>
      <c r="D8" s="84" t="s">
        <v>43</v>
      </c>
      <c r="E8" s="83"/>
      <c r="F8" s="85" t="s">
        <v>47</v>
      </c>
      <c r="G8" s="86"/>
      <c r="H8" s="87"/>
      <c r="I8" s="83"/>
      <c r="J8" s="83"/>
      <c r="K8" s="83"/>
      <c r="L8" s="83"/>
      <c r="M8" s="83"/>
      <c r="N8" s="88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20</v>
      </c>
      <c r="F9" s="19">
        <f t="shared" si="0"/>
        <v>0</v>
      </c>
      <c r="G9" s="19">
        <f t="shared" si="0"/>
        <v>0</v>
      </c>
      <c r="H9" s="19">
        <f t="shared" si="0"/>
        <v>7</v>
      </c>
      <c r="I9" s="19">
        <f t="shared" si="0"/>
        <v>36</v>
      </c>
      <c r="J9" s="19">
        <f t="shared" si="0"/>
        <v>34</v>
      </c>
      <c r="K9" s="19">
        <f t="shared" si="0"/>
        <v>2</v>
      </c>
      <c r="L9" s="19">
        <f t="shared" si="0"/>
        <v>0</v>
      </c>
      <c r="M9" s="19">
        <f t="shared" si="0"/>
        <v>0</v>
      </c>
      <c r="N9" s="32">
        <v>0.46800000000000003</v>
      </c>
      <c r="O9" s="33">
        <v>74</v>
      </c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6</v>
      </c>
      <c r="V9" s="19">
        <f t="shared" si="1"/>
        <v>0</v>
      </c>
      <c r="W9" s="19">
        <f t="shared" si="1"/>
        <v>0</v>
      </c>
      <c r="X9" s="19">
        <f t="shared" si="1"/>
        <v>1</v>
      </c>
      <c r="Y9" s="19">
        <f t="shared" si="1"/>
        <v>14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4"/>
      <c r="D10" s="35">
        <f>SUM(F9:H9)+((I9-F9-G9)/3)+(E9/3)+(Z9*25)+(AA9*25)+(AB9*10)+(AC9*25)+(AD9*20)+(AE9*15)</f>
        <v>25.666666666666668</v>
      </c>
      <c r="E10" s="1"/>
      <c r="F10" s="1"/>
      <c r="G10" s="1"/>
      <c r="H10" s="1"/>
      <c r="I10" s="1"/>
      <c r="J10" s="1"/>
      <c r="K10" s="1"/>
      <c r="L10" s="1"/>
      <c r="M10" s="1"/>
      <c r="N10" s="3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7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6"/>
      <c r="O11" s="38"/>
      <c r="P11" s="1"/>
      <c r="Q11" s="39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40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1"/>
      <c r="D12" s="41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2" t="s">
        <v>38</v>
      </c>
      <c r="O12" s="25"/>
      <c r="P12" s="42" t="s">
        <v>33</v>
      </c>
      <c r="Q12" s="13"/>
      <c r="R12" s="13"/>
      <c r="S12" s="13"/>
      <c r="T12" s="43"/>
      <c r="U12" s="43"/>
      <c r="V12" s="43"/>
      <c r="W12" s="43"/>
      <c r="X12" s="43"/>
      <c r="Y12" s="13"/>
      <c r="Z12" s="13"/>
      <c r="AA12" s="13"/>
      <c r="AB12" s="12"/>
      <c r="AC12" s="13"/>
      <c r="AD12" s="13"/>
      <c r="AE12" s="13"/>
      <c r="AF12" s="3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2" t="s">
        <v>17</v>
      </c>
      <c r="C13" s="13"/>
      <c r="D13" s="44"/>
      <c r="E13" s="27">
        <f>PRODUCT(E9)</f>
        <v>20</v>
      </c>
      <c r="F13" s="27">
        <f>PRODUCT(F9)</f>
        <v>0</v>
      </c>
      <c r="G13" s="27">
        <f>PRODUCT(G9)</f>
        <v>0</v>
      </c>
      <c r="H13" s="27">
        <f>PRODUCT(H9)</f>
        <v>7</v>
      </c>
      <c r="I13" s="27">
        <f>PRODUCT(I9)</f>
        <v>36</v>
      </c>
      <c r="J13" s="1"/>
      <c r="K13" s="45">
        <f>PRODUCT((F13+G13)/E13)</f>
        <v>0</v>
      </c>
      <c r="L13" s="45">
        <f>PRODUCT(H13/E13)</f>
        <v>0.35</v>
      </c>
      <c r="M13" s="45">
        <f>PRODUCT(I13/E13)</f>
        <v>1.8</v>
      </c>
      <c r="N13" s="29">
        <f>PRODUCT(N9)</f>
        <v>0.46800000000000003</v>
      </c>
      <c r="O13" s="25">
        <f>PRODUCT(O9)</f>
        <v>74</v>
      </c>
      <c r="P13" s="46" t="s">
        <v>34</v>
      </c>
      <c r="Q13" s="47"/>
      <c r="R13" s="47"/>
      <c r="S13" s="48" t="s">
        <v>44</v>
      </c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50" t="s">
        <v>39</v>
      </c>
      <c r="AE13" s="50"/>
      <c r="AF13" s="51" t="s">
        <v>45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27"/>
      <c r="F14" s="27"/>
      <c r="G14" s="27"/>
      <c r="H14" s="27"/>
      <c r="I14" s="27"/>
      <c r="J14" s="1"/>
      <c r="K14" s="45"/>
      <c r="L14" s="45"/>
      <c r="M14" s="45"/>
      <c r="N14" s="29"/>
      <c r="O14" s="55"/>
      <c r="P14" s="56" t="s">
        <v>35</v>
      </c>
      <c r="Q14" s="57"/>
      <c r="R14" s="57"/>
      <c r="S14" s="58"/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60"/>
      <c r="AE14" s="60"/>
      <c r="AF14" s="6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19</v>
      </c>
      <c r="C15" s="63"/>
      <c r="D15" s="64"/>
      <c r="E15" s="30">
        <f>PRODUCT(U9)</f>
        <v>6</v>
      </c>
      <c r="F15" s="30">
        <f>PRODUCT(V9)</f>
        <v>0</v>
      </c>
      <c r="G15" s="30">
        <f>PRODUCT(W9)</f>
        <v>0</v>
      </c>
      <c r="H15" s="30">
        <f>PRODUCT(X9)</f>
        <v>1</v>
      </c>
      <c r="I15" s="30">
        <f>PRODUCT(Y9)</f>
        <v>14</v>
      </c>
      <c r="J15" s="1"/>
      <c r="K15" s="65">
        <f>PRODUCT((F15+G15)/E15)</f>
        <v>0</v>
      </c>
      <c r="L15" s="65">
        <f>PRODUCT(H15/E15)</f>
        <v>0.16666666666666666</v>
      </c>
      <c r="M15" s="65">
        <f>PRODUCT(I15/E15)</f>
        <v>2.3333333333333335</v>
      </c>
      <c r="N15" s="66">
        <v>0.48299999999999998</v>
      </c>
      <c r="O15" s="25">
        <v>29</v>
      </c>
      <c r="P15" s="56" t="s">
        <v>36</v>
      </c>
      <c r="Q15" s="57"/>
      <c r="R15" s="57"/>
      <c r="S15" s="58" t="s">
        <v>44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39</v>
      </c>
      <c r="AE15" s="60"/>
      <c r="AF15" s="61" t="s">
        <v>45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7" t="s">
        <v>20</v>
      </c>
      <c r="C16" s="68"/>
      <c r="D16" s="69"/>
      <c r="E16" s="19">
        <f>SUM(E13:E15)</f>
        <v>26</v>
      </c>
      <c r="F16" s="19">
        <f>SUM(F13:F15)</f>
        <v>0</v>
      </c>
      <c r="G16" s="19">
        <f>SUM(G13:G15)</f>
        <v>0</v>
      </c>
      <c r="H16" s="19">
        <f>SUM(H13:H15)</f>
        <v>8</v>
      </c>
      <c r="I16" s="19">
        <f>SUM(I13:I15)</f>
        <v>50</v>
      </c>
      <c r="J16" s="1"/>
      <c r="K16" s="70">
        <f>PRODUCT((F16+G16)/E16)</f>
        <v>0</v>
      </c>
      <c r="L16" s="70">
        <f>PRODUCT(H16/E16)</f>
        <v>0.30769230769230771</v>
      </c>
      <c r="M16" s="70">
        <f>PRODUCT(I16/E16)</f>
        <v>1.9230769230769231</v>
      </c>
      <c r="N16" s="32">
        <f>PRODUCT(I16/O16)</f>
        <v>0.4854368932038835</v>
      </c>
      <c r="O16" s="25">
        <f>SUM(O13:O15)</f>
        <v>103</v>
      </c>
      <c r="P16" s="71" t="s">
        <v>37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73"/>
      <c r="AD16" s="73"/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7"/>
      <c r="C17" s="37"/>
      <c r="D17" s="37"/>
      <c r="E17" s="37"/>
      <c r="F17" s="37"/>
      <c r="G17" s="37"/>
      <c r="H17" s="37"/>
      <c r="I17" s="37"/>
      <c r="J17" s="1"/>
      <c r="K17" s="37"/>
      <c r="L17" s="37"/>
      <c r="M17" s="37"/>
      <c r="N17" s="36"/>
      <c r="O17" s="25"/>
      <c r="P17" s="1"/>
      <c r="Q17" s="39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51</v>
      </c>
      <c r="E18" s="1"/>
      <c r="F18" s="25"/>
      <c r="G18" s="1"/>
      <c r="H18" s="1"/>
      <c r="I18" s="1"/>
      <c r="J18" s="1"/>
      <c r="K18" s="1"/>
      <c r="L18" s="1"/>
      <c r="M18" s="1"/>
      <c r="N18" s="39"/>
      <c r="O18" s="25"/>
      <c r="P18" s="1"/>
      <c r="Q18" s="39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40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52</v>
      </c>
      <c r="E19" s="1"/>
      <c r="F19" s="25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40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8"/>
      <c r="N23" s="78"/>
      <c r="O23" s="25"/>
      <c r="P23" s="1"/>
      <c r="Q23" s="39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9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9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9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5"/>
      <c r="P28" s="1"/>
      <c r="Q28" s="39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36"/>
      <c r="O29" s="25"/>
      <c r="P29" s="1"/>
      <c r="Q29" s="39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40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1"/>
      <c r="Q30" s="39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40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5"/>
      <c r="P31" s="1"/>
      <c r="Q31" s="39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5"/>
      <c r="P32" s="1"/>
      <c r="Q32" s="39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5"/>
      <c r="P33" s="1"/>
      <c r="Q33" s="39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5"/>
      <c r="P34" s="1"/>
      <c r="Q34" s="39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5"/>
      <c r="P35" s="1"/>
      <c r="Q35" s="39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5"/>
      <c r="P36" s="1"/>
      <c r="Q36" s="39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5"/>
      <c r="P37" s="1"/>
      <c r="Q37" s="39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5"/>
      <c r="P38" s="1"/>
      <c r="Q38" s="39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5"/>
      <c r="P39" s="1"/>
      <c r="Q39" s="39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5"/>
      <c r="P40" s="1"/>
      <c r="Q40" s="39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5"/>
      <c r="P41" s="1"/>
      <c r="Q41" s="39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5"/>
      <c r="P42" s="1"/>
      <c r="Q42" s="39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5"/>
      <c r="P43" s="1"/>
      <c r="Q43" s="39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5"/>
      <c r="P44" s="1"/>
      <c r="Q44" s="39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5"/>
      <c r="P45" s="1"/>
      <c r="Q45" s="39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5"/>
      <c r="P46" s="1"/>
      <c r="Q46" s="39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5"/>
      <c r="P47" s="1"/>
      <c r="Q47" s="39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5"/>
      <c r="P48" s="1"/>
      <c r="Q48" s="39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5"/>
      <c r="P49" s="1"/>
      <c r="Q49" s="39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40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5"/>
      <c r="P50" s="1"/>
      <c r="Q50" s="39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40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5"/>
      <c r="P51" s="1"/>
      <c r="Q51" s="39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40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5"/>
      <c r="P52" s="1"/>
      <c r="Q52" s="39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40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5"/>
      <c r="P53" s="1"/>
      <c r="Q53" s="39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40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5"/>
      <c r="P54" s="1"/>
      <c r="Q54" s="39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40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2019-01-23T12:00:11Z</dcterms:modified>
</cp:coreProperties>
</file>